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4 сесія\бюджет\"/>
    </mc:Choice>
  </mc:AlternateContent>
  <xr:revisionPtr revIDLastSave="0" documentId="8_{99924A56-2957-4410-8192-6D8402DC355F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  <c r="D20" i="3" l="1"/>
  <c r="E47" i="3"/>
  <c r="F47" i="3"/>
  <c r="D47" i="3"/>
  <c r="C47" i="3" s="1"/>
  <c r="E21" i="3"/>
  <c r="F21" i="3"/>
  <c r="F18" i="3" s="1"/>
  <c r="D21" i="3"/>
  <c r="C21" i="3" s="1"/>
  <c r="E20" i="3"/>
  <c r="E18" i="3" s="1"/>
  <c r="F20" i="3"/>
  <c r="C48" i="3"/>
  <c r="C22" i="3"/>
  <c r="D18" i="3" l="1"/>
  <c r="E23" i="3"/>
  <c r="C20" i="3"/>
  <c r="E17" i="3"/>
  <c r="C17" i="3"/>
  <c r="E39" i="3"/>
  <c r="E38" i="3" s="1"/>
  <c r="C38" i="3" s="1"/>
  <c r="E15" i="3"/>
  <c r="E14" i="3"/>
  <c r="E37" i="3"/>
  <c r="F37" i="3" s="1"/>
  <c r="F36" i="3" s="1"/>
  <c r="C37" i="3"/>
  <c r="E32" i="3"/>
  <c r="F32" i="3" s="1"/>
  <c r="E45" i="3"/>
  <c r="C45" i="3" s="1"/>
  <c r="F45" i="3"/>
  <c r="D46" i="3"/>
  <c r="D45" i="3"/>
  <c r="F16" i="3"/>
  <c r="F17" i="3"/>
  <c r="F27" i="3"/>
  <c r="F25" i="3" s="1"/>
  <c r="F24" i="3" s="1"/>
  <c r="C43" i="3"/>
  <c r="C42" i="3"/>
  <c r="C41" i="3"/>
  <c r="C34" i="3"/>
  <c r="F33" i="3"/>
  <c r="E33" i="3"/>
  <c r="D33" i="3"/>
  <c r="D31" i="3"/>
  <c r="D30" i="3"/>
  <c r="C27" i="3"/>
  <c r="C26" i="3"/>
  <c r="E25" i="3"/>
  <c r="E24" i="3" s="1"/>
  <c r="D25" i="3"/>
  <c r="D24" i="3" s="1"/>
  <c r="C19" i="3"/>
  <c r="C16" i="3"/>
  <c r="D15" i="3"/>
  <c r="D14" i="3" s="1"/>
  <c r="C25" i="3" l="1"/>
  <c r="C18" i="3"/>
  <c r="F46" i="3"/>
  <c r="C32" i="3"/>
  <c r="F15" i="3"/>
  <c r="F14" i="3" s="1"/>
  <c r="C33" i="3"/>
  <c r="E31" i="3"/>
  <c r="E46" i="3"/>
  <c r="C46" i="3" s="1"/>
  <c r="C24" i="3"/>
  <c r="C15" i="3"/>
  <c r="C14" i="3" s="1"/>
  <c r="C39" i="3"/>
  <c r="E36" i="3"/>
  <c r="F39" i="3"/>
  <c r="F38" i="3" s="1"/>
  <c r="F35" i="3" s="1"/>
  <c r="E13" i="3"/>
  <c r="E28" i="3" s="1"/>
  <c r="D49" i="3"/>
  <c r="D13" i="3"/>
  <c r="D28" i="3" s="1"/>
  <c r="C23" i="3"/>
  <c r="F23" i="3"/>
  <c r="E49" i="3"/>
  <c r="E44" i="3" l="1"/>
  <c r="D44" i="3"/>
  <c r="D40" i="3" s="1"/>
  <c r="D50" i="3" s="1"/>
  <c r="C31" i="3"/>
  <c r="F31" i="3"/>
  <c r="F30" i="3" s="1"/>
  <c r="C13" i="3"/>
  <c r="C28" i="3" s="1"/>
  <c r="C36" i="3"/>
  <c r="E35" i="3"/>
  <c r="E30" i="3" s="1"/>
  <c r="C49" i="3"/>
  <c r="F49" i="3"/>
  <c r="F13" i="3"/>
  <c r="F28" i="3" s="1"/>
  <c r="F44" i="3" l="1"/>
  <c r="F40" i="3" s="1"/>
  <c r="F50" i="3" s="1"/>
  <c r="C35" i="3"/>
  <c r="C30" i="3"/>
  <c r="E40" i="3"/>
  <c r="C44" i="3"/>
  <c r="E50" i="3" l="1"/>
  <c r="C40" i="3"/>
  <c r="C50" i="3" s="1"/>
</calcChain>
</file>

<file path=xl/sharedStrings.xml><?xml version="1.0" encoding="utf-8"?>
<sst xmlns="http://schemas.openxmlformats.org/spreadsheetml/2006/main" count="61" uniqueCount="48">
  <si>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</si>
  <si>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</si>
  <si>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</si>
  <si>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</si>
  <si>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</si>
  <si>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</si>
  <si>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</si>
  <si>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</si>
  <si>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</si>
  <si>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</si>
  <si>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</si>
  <si>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</si>
  <si>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</si>
  <si>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</si>
  <si>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</si>
  <si>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</si>
  <si>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</si>
  <si>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</si>
  <si>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</si>
  <si>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</si>
  <si>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</si>
  <si>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</si>
  <si>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</si>
  <si>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</si>
  <si>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</si>
  <si>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</si>
  <si>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</si>
  <si>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</si>
  <si>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</si>
  <si>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</si>
  <si>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</si>
  <si>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</si>
  <si>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</si>
  <si>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</si>
  <si>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</si>
  <si>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</si>
  <si>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</si>
  <si>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</si>
  <si>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</si>
  <si>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</si>
  <si>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</si>
  <si>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</si>
  <si>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0856800000</t>
  </si>
  <si>
    <t xml:space="preserve">до рішення          сесії  Мелітопольської міської ради Запорізької області VIII  скликання від                 № </t>
  </si>
  <si>
    <t>Інші розрахунки</t>
  </si>
  <si>
    <t>Передача коштів із спеціального до загального фонду бюджету</t>
  </si>
  <si>
    <t xml:space="preserve">Інші розрахунки </t>
  </si>
  <si>
    <t>Ірина РУДАКОВА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</si>
</sst>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0" fillId="0" borderId="18" xfId="36" applyFont="1" applyBorder="1" applyAlignment="1">
      <alignment horizontal="center"/>
    </xf>
    <xf numFmtId="0" fontId="20" fillId="0" borderId="13" xfId="36" applyFont="1" applyBorder="1" applyAlignment="1">
      <alignment horizontal="justify" wrapText="1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view="pageBreakPreview" topLeftCell="A5" zoomScaleNormal="100" zoomScaleSheetLayoutView="100" workbookViewId="0">
      <selection activeCell="D28" sqref="D28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54" t="s">
        <v>43</v>
      </c>
      <c r="E2" s="54"/>
      <c r="F2" s="54"/>
    </row>
    <row r="3" spans="1:7" ht="9" customHeight="1" x14ac:dyDescent="0.3">
      <c r="A3" s="12"/>
      <c r="B3" s="2"/>
      <c r="C3" s="2"/>
      <c r="D3" s="55"/>
      <c r="E3" s="55"/>
      <c r="F3" s="55"/>
    </row>
    <row r="4" spans="1:7" ht="17.399999999999999" x14ac:dyDescent="0.25">
      <c r="A4" s="56" t="s">
        <v>23</v>
      </c>
      <c r="B4" s="56"/>
      <c r="C4" s="56"/>
      <c r="D4" s="56"/>
      <c r="E4" s="56"/>
      <c r="F4" s="56"/>
    </row>
    <row r="5" spans="1:7" ht="17.399999999999999" x14ac:dyDescent="0.25">
      <c r="A5" s="56" t="s">
        <v>38</v>
      </c>
      <c r="B5" s="56"/>
      <c r="C5" s="56"/>
      <c r="D5" s="56"/>
      <c r="E5" s="56"/>
      <c r="F5" s="56"/>
    </row>
    <row r="6" spans="1:7" ht="17.399999999999999" x14ac:dyDescent="0.25">
      <c r="A6" s="53" t="s">
        <v>42</v>
      </c>
      <c r="B6" s="53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6" t="s">
        <v>1</v>
      </c>
      <c r="B9" s="46" t="s">
        <v>29</v>
      </c>
      <c r="C9" s="46" t="s">
        <v>24</v>
      </c>
      <c r="D9" s="46" t="s">
        <v>2</v>
      </c>
      <c r="E9" s="46" t="s">
        <v>3</v>
      </c>
      <c r="F9" s="46"/>
    </row>
    <row r="10" spans="1:7" ht="25.5" customHeight="1" x14ac:dyDescent="0.25">
      <c r="A10" s="46"/>
      <c r="B10" s="46"/>
      <c r="C10" s="46"/>
      <c r="D10" s="46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7" ht="27.75" customHeight="1" x14ac:dyDescent="0.25">
      <c r="A12" s="47" t="s">
        <v>35</v>
      </c>
      <c r="B12" s="48"/>
      <c r="C12" s="48"/>
      <c r="D12" s="48"/>
      <c r="E12" s="48"/>
      <c r="F12" s="49"/>
    </row>
    <row r="13" spans="1:7" ht="16.8" x14ac:dyDescent="0.3">
      <c r="A13" s="6" t="s">
        <v>4</v>
      </c>
      <c r="B13" s="8" t="s">
        <v>5</v>
      </c>
      <c r="C13" s="15">
        <f t="shared" ref="C13:C48" si="0">SUM(D13:E13)</f>
        <v>176621380</v>
      </c>
      <c r="D13" s="7">
        <f>D14+D23+D18</f>
        <v>193486180</v>
      </c>
      <c r="E13" s="7">
        <f>E14+E23+E18</f>
        <v>-16864800</v>
      </c>
      <c r="F13" s="7">
        <f>F14+F23+F18</f>
        <v>-16955600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250624441</v>
      </c>
      <c r="D18" s="15">
        <f>D19-D20+D21</f>
        <v>250533641</v>
      </c>
      <c r="E18" s="15">
        <f t="shared" ref="E18:F18" si="1">E19-E20+E21</f>
        <v>90800</v>
      </c>
      <c r="F18" s="15">
        <f t="shared" si="1"/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10417355</v>
      </c>
      <c r="D20" s="7">
        <f>D19-35803061-50000000-6560580-1270000-70000000-57375710</f>
        <v>9685585</v>
      </c>
      <c r="E20" s="7">
        <f>E19-90800-29524290</f>
        <v>731770</v>
      </c>
      <c r="F20" s="7">
        <f>F19-29524290</f>
        <v>1</v>
      </c>
      <c r="H20" s="18"/>
    </row>
    <row r="21" spans="1:8" ht="16.8" x14ac:dyDescent="0.3">
      <c r="A21" s="13">
        <v>208300</v>
      </c>
      <c r="B21" s="10" t="s">
        <v>44</v>
      </c>
      <c r="C21" s="15">
        <f t="shared" si="0"/>
        <v>0</v>
      </c>
      <c r="D21" s="7">
        <f>D22</f>
        <v>29524290</v>
      </c>
      <c r="E21" s="7">
        <f t="shared" ref="E21:F21" si="2">E22</f>
        <v>-29524290</v>
      </c>
      <c r="F21" s="7">
        <f t="shared" si="2"/>
        <v>-29524290</v>
      </c>
      <c r="H21" s="18"/>
    </row>
    <row r="22" spans="1:8" ht="16.8" x14ac:dyDescent="0.3">
      <c r="A22" s="13">
        <v>208320</v>
      </c>
      <c r="B22" s="10" t="s">
        <v>45</v>
      </c>
      <c r="C22" s="15">
        <f t="shared" si="0"/>
        <v>0</v>
      </c>
      <c r="D22" s="7">
        <v>29524290</v>
      </c>
      <c r="E22" s="7">
        <v>-29524290</v>
      </c>
      <c r="F22" s="7">
        <v>-29524290</v>
      </c>
      <c r="H22" s="18"/>
    </row>
    <row r="23" spans="1:8" ht="33.6" x14ac:dyDescent="0.3">
      <c r="A23" s="6">
        <v>208400</v>
      </c>
      <c r="B23" s="32" t="s">
        <v>12</v>
      </c>
      <c r="C23" s="33">
        <f t="shared" si="0"/>
        <v>0</v>
      </c>
      <c r="D23" s="7">
        <f>-45279000-54818500-238100+38486000+15439+300000-323000-14600000+73000+100000-520300-253000+20080000-70000</f>
        <v>-57047461</v>
      </c>
      <c r="E23" s="7">
        <f>-D23</f>
        <v>57047461</v>
      </c>
      <c r="F23" s="7">
        <f>E23</f>
        <v>57047461</v>
      </c>
      <c r="G23" s="18"/>
    </row>
    <row r="24" spans="1:8" ht="13.5" hidden="1" customHeight="1" x14ac:dyDescent="0.3">
      <c r="A24" s="34">
        <v>300000</v>
      </c>
      <c r="B24" s="35" t="s">
        <v>30</v>
      </c>
      <c r="C24" s="36">
        <f>SUM(D24:E24)</f>
        <v>0</v>
      </c>
      <c r="D24" s="7">
        <f>SUM(D25)</f>
        <v>0</v>
      </c>
      <c r="E24" s="7">
        <f>SUM(E25)</f>
        <v>0</v>
      </c>
      <c r="F24" s="7">
        <f>SUM(F25)</f>
        <v>0</v>
      </c>
      <c r="G24" s="18"/>
    </row>
    <row r="25" spans="1:8" ht="13.5" hidden="1" customHeight="1" x14ac:dyDescent="0.3">
      <c r="A25" s="34">
        <v>301000</v>
      </c>
      <c r="B25" s="35" t="s">
        <v>31</v>
      </c>
      <c r="C25" s="36">
        <f>SUM(C26:C27)</f>
        <v>0</v>
      </c>
      <c r="D25" s="36">
        <f>SUM(D26:D27)</f>
        <v>0</v>
      </c>
      <c r="E25" s="36">
        <f>SUM(E26:E27)</f>
        <v>0</v>
      </c>
      <c r="F25" s="36">
        <f>SUM(F26:F27)</f>
        <v>0</v>
      </c>
      <c r="G25" s="18"/>
    </row>
    <row r="26" spans="1:8" ht="16.5" hidden="1" customHeight="1" x14ac:dyDescent="0.3">
      <c r="A26" s="34">
        <v>301100</v>
      </c>
      <c r="B26" s="35" t="s">
        <v>21</v>
      </c>
      <c r="C26" s="37">
        <f t="shared" si="0"/>
        <v>0</v>
      </c>
      <c r="D26" s="7">
        <v>0</v>
      </c>
      <c r="E26" s="7"/>
      <c r="F26" s="7"/>
      <c r="G26" s="18"/>
    </row>
    <row r="27" spans="1:8" ht="13.5" hidden="1" customHeight="1" x14ac:dyDescent="0.3">
      <c r="A27" s="34">
        <v>301200</v>
      </c>
      <c r="B27" s="35" t="s">
        <v>22</v>
      </c>
      <c r="C27" s="38">
        <f t="shared" si="0"/>
        <v>0</v>
      </c>
      <c r="D27" s="39">
        <v>0</v>
      </c>
      <c r="E27" s="7"/>
      <c r="F27" s="7">
        <f>E27</f>
        <v>0</v>
      </c>
      <c r="G27" s="18"/>
    </row>
    <row r="28" spans="1:8" ht="16.8" x14ac:dyDescent="0.3">
      <c r="A28" s="6" t="s">
        <v>27</v>
      </c>
      <c r="B28" s="40" t="s">
        <v>28</v>
      </c>
      <c r="C28" s="41">
        <f>C13+C24</f>
        <v>176621380</v>
      </c>
      <c r="D28" s="41">
        <f>D13+D24</f>
        <v>193486180</v>
      </c>
      <c r="E28" s="41">
        <f>E13+E24</f>
        <v>-16864800</v>
      </c>
      <c r="F28" s="41">
        <f>F13+F24</f>
        <v>-16955600</v>
      </c>
    </row>
    <row r="29" spans="1:8" ht="26.25" customHeight="1" x14ac:dyDescent="0.25">
      <c r="A29" s="47" t="s">
        <v>36</v>
      </c>
      <c r="B29" s="48"/>
      <c r="C29" s="48"/>
      <c r="D29" s="48"/>
      <c r="E29" s="48"/>
      <c r="F29" s="49"/>
    </row>
    <row r="30" spans="1:8" ht="16.8" x14ac:dyDescent="0.3">
      <c r="A30" s="13">
        <v>400000</v>
      </c>
      <c r="B30" s="8" t="s">
        <v>13</v>
      </c>
      <c r="C30" s="15">
        <f t="shared" si="0"/>
        <v>-74003061</v>
      </c>
      <c r="D30" s="7">
        <f>D35</f>
        <v>0</v>
      </c>
      <c r="E30" s="7">
        <f>E31+E35+E33</f>
        <v>-74003061</v>
      </c>
      <c r="F30" s="7">
        <f>F31+F35+F33</f>
        <v>-74003061</v>
      </c>
    </row>
    <row r="31" spans="1:8" ht="16.8" hidden="1" x14ac:dyDescent="0.3">
      <c r="A31" s="13">
        <v>401100</v>
      </c>
      <c r="B31" s="8" t="s">
        <v>14</v>
      </c>
      <c r="C31" s="15">
        <f t="shared" si="0"/>
        <v>0</v>
      </c>
      <c r="D31" s="7">
        <f>SUM(D32)</f>
        <v>0</v>
      </c>
      <c r="E31" s="7">
        <f>E32</f>
        <v>0</v>
      </c>
      <c r="F31" s="7">
        <f>E31</f>
        <v>0</v>
      </c>
    </row>
    <row r="32" spans="1:8" ht="16.8" hidden="1" x14ac:dyDescent="0.3">
      <c r="A32" s="13">
        <v>401102</v>
      </c>
      <c r="B32" s="8" t="s">
        <v>15</v>
      </c>
      <c r="C32" s="15">
        <f t="shared" si="0"/>
        <v>0</v>
      </c>
      <c r="D32" s="7">
        <v>0</v>
      </c>
      <c r="E32" s="15">
        <f>E16</f>
        <v>0</v>
      </c>
      <c r="F32" s="15">
        <f>E32</f>
        <v>0</v>
      </c>
    </row>
    <row r="33" spans="1:6" ht="16.8" hidden="1" x14ac:dyDescent="0.3">
      <c r="A33" s="13">
        <v>401200</v>
      </c>
      <c r="B33" s="8" t="s">
        <v>32</v>
      </c>
      <c r="C33" s="15">
        <f t="shared" si="0"/>
        <v>0</v>
      </c>
      <c r="D33" s="7">
        <f>SUM(D34)</f>
        <v>0</v>
      </c>
      <c r="E33" s="7">
        <f>SUM(E34)</f>
        <v>0</v>
      </c>
      <c r="F33" s="7">
        <f>SUM(F34)</f>
        <v>0</v>
      </c>
    </row>
    <row r="34" spans="1:6" ht="16.8" hidden="1" x14ac:dyDescent="0.3">
      <c r="A34" s="13">
        <v>401202</v>
      </c>
      <c r="B34" s="8" t="s">
        <v>15</v>
      </c>
      <c r="C34" s="15">
        <f t="shared" si="0"/>
        <v>0</v>
      </c>
      <c r="D34" s="7">
        <v>0</v>
      </c>
      <c r="E34" s="7"/>
      <c r="F34" s="7"/>
    </row>
    <row r="35" spans="1:6" ht="16.8" x14ac:dyDescent="0.3">
      <c r="A35" s="13">
        <v>402000</v>
      </c>
      <c r="B35" s="8" t="s">
        <v>37</v>
      </c>
      <c r="C35" s="15">
        <f t="shared" si="0"/>
        <v>-74003061</v>
      </c>
      <c r="D35" s="7">
        <v>0</v>
      </c>
      <c r="E35" s="7">
        <f>E36+E38</f>
        <v>-74003061</v>
      </c>
      <c r="F35" s="7">
        <f>F36+F38</f>
        <v>-74003061</v>
      </c>
    </row>
    <row r="36" spans="1:6" ht="16.8" x14ac:dyDescent="0.3">
      <c r="A36" s="13">
        <v>402100</v>
      </c>
      <c r="B36" s="8" t="s">
        <v>14</v>
      </c>
      <c r="C36" s="15">
        <f t="shared" si="0"/>
        <v>-74003061</v>
      </c>
      <c r="D36" s="7">
        <v>0</v>
      </c>
      <c r="E36" s="7">
        <f>E37</f>
        <v>-74003061</v>
      </c>
      <c r="F36" s="7">
        <f>F37</f>
        <v>-74003061</v>
      </c>
    </row>
    <row r="37" spans="1:6" ht="16.8" x14ac:dyDescent="0.3">
      <c r="A37" s="13">
        <v>402102</v>
      </c>
      <c r="B37" s="8" t="s">
        <v>15</v>
      </c>
      <c r="C37" s="15">
        <f t="shared" si="0"/>
        <v>-74003061</v>
      </c>
      <c r="D37" s="7">
        <v>0</v>
      </c>
      <c r="E37" s="7">
        <f>E17</f>
        <v>-74003061</v>
      </c>
      <c r="F37" s="7">
        <f>E37</f>
        <v>-74003061</v>
      </c>
    </row>
    <row r="38" spans="1:6" ht="16.8" hidden="1" x14ac:dyDescent="0.3">
      <c r="A38" s="13">
        <v>402200</v>
      </c>
      <c r="B38" s="8" t="s">
        <v>32</v>
      </c>
      <c r="C38" s="15">
        <f t="shared" si="0"/>
        <v>0</v>
      </c>
      <c r="D38" s="7">
        <v>0</v>
      </c>
      <c r="E38" s="7">
        <f>E39</f>
        <v>0</v>
      </c>
      <c r="F38" s="7">
        <f>F39</f>
        <v>0</v>
      </c>
    </row>
    <row r="39" spans="1:6" ht="16.8" hidden="1" x14ac:dyDescent="0.3">
      <c r="A39" s="13">
        <v>402202</v>
      </c>
      <c r="B39" s="8" t="s">
        <v>15</v>
      </c>
      <c r="C39" s="15">
        <f t="shared" si="0"/>
        <v>0</v>
      </c>
      <c r="D39" s="7">
        <v>0</v>
      </c>
      <c r="E39" s="7">
        <f>E27</f>
        <v>0</v>
      </c>
      <c r="F39" s="7">
        <f>E39</f>
        <v>0</v>
      </c>
    </row>
    <row r="40" spans="1:6" ht="16.8" x14ac:dyDescent="0.3">
      <c r="A40" s="6" t="s">
        <v>16</v>
      </c>
      <c r="B40" s="8" t="s">
        <v>17</v>
      </c>
      <c r="C40" s="15">
        <f t="shared" si="0"/>
        <v>250624441</v>
      </c>
      <c r="D40" s="7">
        <f>D44</f>
        <v>193486180</v>
      </c>
      <c r="E40" s="7">
        <f>E44</f>
        <v>57138261</v>
      </c>
      <c r="F40" s="7">
        <f>F44</f>
        <v>57047461</v>
      </c>
    </row>
    <row r="41" spans="1:6" ht="33.6" hidden="1" x14ac:dyDescent="0.3">
      <c r="A41" s="6">
        <v>601000</v>
      </c>
      <c r="B41" s="17" t="s">
        <v>6</v>
      </c>
      <c r="C41" s="15">
        <f t="shared" si="0"/>
        <v>0</v>
      </c>
      <c r="D41" s="7"/>
      <c r="E41" s="7"/>
      <c r="F41" s="7"/>
    </row>
    <row r="42" spans="1:6" ht="16.8" hidden="1" x14ac:dyDescent="0.3">
      <c r="A42" s="6">
        <v>601100</v>
      </c>
      <c r="B42" s="8" t="s">
        <v>7</v>
      </c>
      <c r="C42" s="15">
        <f t="shared" si="0"/>
        <v>0</v>
      </c>
      <c r="D42" s="7"/>
      <c r="E42" s="7"/>
      <c r="F42" s="7"/>
    </row>
    <row r="43" spans="1:6" ht="16.8" hidden="1" x14ac:dyDescent="0.3">
      <c r="A43" s="13">
        <v>601200</v>
      </c>
      <c r="B43" s="8" t="s">
        <v>8</v>
      </c>
      <c r="C43" s="15">
        <f t="shared" si="0"/>
        <v>0</v>
      </c>
      <c r="D43" s="9"/>
      <c r="E43" s="7"/>
      <c r="F43" s="7"/>
    </row>
    <row r="44" spans="1:6" ht="16.8" x14ac:dyDescent="0.3">
      <c r="A44" s="6">
        <v>602000</v>
      </c>
      <c r="B44" s="8" t="s">
        <v>18</v>
      </c>
      <c r="C44" s="15">
        <f t="shared" si="0"/>
        <v>250624441</v>
      </c>
      <c r="D44" s="7">
        <f>D45-D46+D47+D49</f>
        <v>193486180</v>
      </c>
      <c r="E44" s="7">
        <f t="shared" ref="E44:F44" si="3">E45-E46+E47+E49</f>
        <v>57138261</v>
      </c>
      <c r="F44" s="7">
        <f t="shared" si="3"/>
        <v>57047461</v>
      </c>
    </row>
    <row r="45" spans="1:6" ht="16.8" x14ac:dyDescent="0.3">
      <c r="A45" s="6">
        <v>602100</v>
      </c>
      <c r="B45" s="8" t="s">
        <v>10</v>
      </c>
      <c r="C45" s="15">
        <f t="shared" si="0"/>
        <v>261041796</v>
      </c>
      <c r="D45" s="7">
        <f t="shared" ref="D45:F46" si="4">D19</f>
        <v>230694936</v>
      </c>
      <c r="E45" s="7">
        <f t="shared" si="4"/>
        <v>30346860</v>
      </c>
      <c r="F45" s="7">
        <f t="shared" si="4"/>
        <v>29524291</v>
      </c>
    </row>
    <row r="46" spans="1:6" ht="16.8" x14ac:dyDescent="0.3">
      <c r="A46" s="13">
        <v>602200</v>
      </c>
      <c r="B46" s="10" t="s">
        <v>11</v>
      </c>
      <c r="C46" s="15">
        <f t="shared" si="0"/>
        <v>10417355</v>
      </c>
      <c r="D46" s="7">
        <f t="shared" si="4"/>
        <v>9685585</v>
      </c>
      <c r="E46" s="7">
        <f t="shared" si="4"/>
        <v>731770</v>
      </c>
      <c r="F46" s="7">
        <f t="shared" si="4"/>
        <v>1</v>
      </c>
    </row>
    <row r="47" spans="1:6" ht="21" customHeight="1" x14ac:dyDescent="0.3">
      <c r="A47" s="44">
        <v>602300</v>
      </c>
      <c r="B47" s="45" t="s">
        <v>46</v>
      </c>
      <c r="C47" s="15">
        <f t="shared" si="0"/>
        <v>0</v>
      </c>
      <c r="D47" s="7">
        <f>D48</f>
        <v>29524290</v>
      </c>
      <c r="E47" s="7">
        <f t="shared" ref="E47:F47" si="5">E48</f>
        <v>-29524290</v>
      </c>
      <c r="F47" s="7">
        <f t="shared" si="5"/>
        <v>-29524290</v>
      </c>
    </row>
    <row r="48" spans="1:6" ht="21.75" customHeight="1" x14ac:dyDescent="0.3">
      <c r="A48" s="44">
        <v>602302</v>
      </c>
      <c r="B48" s="45" t="s">
        <v>45</v>
      </c>
      <c r="C48" s="15">
        <f t="shared" si="0"/>
        <v>0</v>
      </c>
      <c r="D48" s="7">
        <v>29524290</v>
      </c>
      <c r="E48" s="7">
        <v>-29524290</v>
      </c>
      <c r="F48" s="7">
        <v>-29524290</v>
      </c>
    </row>
    <row r="49" spans="1:11" ht="33.6" x14ac:dyDescent="0.3">
      <c r="A49" s="42">
        <v>602400</v>
      </c>
      <c r="B49" s="35" t="s">
        <v>12</v>
      </c>
      <c r="C49" s="43">
        <f>SUM(D49:E49)</f>
        <v>0</v>
      </c>
      <c r="D49" s="7">
        <f>D23</f>
        <v>-57047461</v>
      </c>
      <c r="E49" s="7">
        <f>E23</f>
        <v>57047461</v>
      </c>
      <c r="F49" s="7">
        <f>F23</f>
        <v>57047461</v>
      </c>
      <c r="G49" s="18"/>
    </row>
    <row r="50" spans="1:11" s="26" customFormat="1" ht="24" customHeight="1" x14ac:dyDescent="0.3">
      <c r="A50" s="23" t="s">
        <v>27</v>
      </c>
      <c r="B50" s="24" t="s">
        <v>28</v>
      </c>
      <c r="C50" s="11">
        <f>C30+C40</f>
        <v>176621380</v>
      </c>
      <c r="D50" s="11">
        <f>D30+D40</f>
        <v>193486180</v>
      </c>
      <c r="E50" s="11">
        <f>E30+E40</f>
        <v>-16864800</v>
      </c>
      <c r="F50" s="11">
        <f>F30+F40</f>
        <v>-16955600</v>
      </c>
      <c r="G50" s="25"/>
    </row>
    <row r="51" spans="1:11" ht="21.75" customHeight="1" x14ac:dyDescent="0.25">
      <c r="D51" s="18"/>
      <c r="E51" s="18"/>
    </row>
    <row r="52" spans="1:11" ht="55.5" customHeight="1" x14ac:dyDescent="0.3">
      <c r="A52" s="50" t="s">
        <v>39</v>
      </c>
      <c r="B52" s="50"/>
      <c r="C52" s="28"/>
      <c r="D52" s="28"/>
      <c r="E52" s="52" t="s">
        <v>40</v>
      </c>
      <c r="F52" s="52"/>
    </row>
    <row r="53" spans="1:11" ht="12" customHeight="1" x14ac:dyDescent="0.3">
      <c r="A53" s="12"/>
      <c r="B53" s="20"/>
      <c r="C53" s="20"/>
      <c r="D53" s="14"/>
      <c r="E53" s="14"/>
      <c r="F53" s="14"/>
      <c r="G53" s="14"/>
      <c r="H53" s="29"/>
      <c r="I53" s="14"/>
      <c r="J53" s="29"/>
      <c r="K53" s="14"/>
    </row>
    <row r="54" spans="1:11" ht="19.5" customHeight="1" x14ac:dyDescent="0.3">
      <c r="A54" s="50" t="s">
        <v>41</v>
      </c>
      <c r="B54" s="51"/>
      <c r="C54" s="30"/>
      <c r="D54" s="31"/>
      <c r="E54" s="52" t="s">
        <v>47</v>
      </c>
      <c r="F54" s="52"/>
      <c r="H54" s="14"/>
      <c r="I54" s="14"/>
    </row>
  </sheetData>
  <sheetProtection selectLockedCells="1" selectUnlockedCells="1"/>
  <mergeCells count="16">
    <mergeCell ref="A6:B6"/>
    <mergeCell ref="D2:F2"/>
    <mergeCell ref="D3:F3"/>
    <mergeCell ref="A4:F4"/>
    <mergeCell ref="A5:F5"/>
    <mergeCell ref="E9:F9"/>
    <mergeCell ref="A12:F12"/>
    <mergeCell ref="A29:F29"/>
    <mergeCell ref="A54:B54"/>
    <mergeCell ref="A9:A10"/>
    <mergeCell ref="B9:B10"/>
    <mergeCell ref="C9:C10"/>
    <mergeCell ref="D9:D10"/>
    <mergeCell ref="E52:F52"/>
    <mergeCell ref="E54:F54"/>
    <mergeCell ref="A52:B52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2025-12-18T11:12:11Z</dcterms:modified>
</cp:coreProperties>
</file>